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os\Documents\Sebastian\GIRASOL\GIRASOL 2019-20\Red de girasol\"/>
    </mc:Choice>
  </mc:AlternateContent>
  <bookViews>
    <workbookView xWindow="-225" yWindow="-15" windowWidth="12240" windowHeight="8520" tabRatio="716"/>
  </bookViews>
  <sheets>
    <sheet name="Manfredi" sheetId="9" r:id="rId1"/>
  </sheets>
  <calcPr calcId="162913"/>
</workbook>
</file>

<file path=xl/calcChain.xml><?xml version="1.0" encoding="utf-8"?>
<calcChain xmlns="http://schemas.openxmlformats.org/spreadsheetml/2006/main">
  <c r="L32" i="9" l="1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11" i="9"/>
  <c r="I32" i="9"/>
  <c r="J32" i="9"/>
  <c r="J36" i="9" l="1"/>
  <c r="I36" i="9"/>
  <c r="H36" i="9"/>
  <c r="H32" i="9" s="1"/>
  <c r="K25" i="9" s="1"/>
  <c r="G36" i="9"/>
  <c r="F36" i="9"/>
  <c r="E36" i="9"/>
  <c r="D36" i="9"/>
  <c r="C36" i="9"/>
  <c r="C32" i="9" s="1"/>
  <c r="J35" i="9"/>
  <c r="I35" i="9"/>
  <c r="H35" i="9"/>
  <c r="G35" i="9"/>
  <c r="F35" i="9"/>
  <c r="E35" i="9"/>
  <c r="D35" i="9"/>
  <c r="C35" i="9"/>
  <c r="K29" i="9"/>
  <c r="G32" i="9"/>
  <c r="F32" i="9"/>
  <c r="E32" i="9"/>
  <c r="D32" i="9"/>
  <c r="K23" i="9"/>
  <c r="K14" i="9" l="1"/>
  <c r="K31" i="9"/>
  <c r="K27" i="9"/>
  <c r="K30" i="9"/>
  <c r="K21" i="9"/>
  <c r="K11" i="9"/>
  <c r="K13" i="9"/>
  <c r="K26" i="9"/>
  <c r="K15" i="9"/>
  <c r="K12" i="9"/>
  <c r="K17" i="9"/>
  <c r="K28" i="9"/>
  <c r="K16" i="9"/>
  <c r="K18" i="9"/>
  <c r="K22" i="9"/>
  <c r="K19" i="9"/>
  <c r="K24" i="9"/>
  <c r="K20" i="9"/>
  <c r="L35" i="9"/>
  <c r="K35" i="9" l="1"/>
  <c r="K36" i="9"/>
  <c r="K32" i="9" s="1"/>
  <c r="L36" i="9"/>
</calcChain>
</file>

<file path=xl/sharedStrings.xml><?xml version="1.0" encoding="utf-8"?>
<sst xmlns="http://schemas.openxmlformats.org/spreadsheetml/2006/main" count="62" uniqueCount="55">
  <si>
    <t>HÍBRIDO</t>
  </si>
  <si>
    <t>EMPRESA</t>
  </si>
  <si>
    <t>Días a  floración</t>
  </si>
  <si>
    <t>Días a  madurez</t>
  </si>
  <si>
    <t>Densidad (pl/ha)</t>
  </si>
  <si>
    <t>Humedad de grano</t>
  </si>
  <si>
    <t>Rendimiento de granos (kg/ha)</t>
  </si>
  <si>
    <t>Aceite   (%)</t>
  </si>
  <si>
    <t>Rendimiento Ajustado (Kg/ha)</t>
  </si>
  <si>
    <t>Rendimiento relativo</t>
  </si>
  <si>
    <t>PROMEDIO</t>
  </si>
  <si>
    <t>CV (%)</t>
  </si>
  <si>
    <t>DMS (0,05)</t>
  </si>
  <si>
    <t>MAXIMO</t>
  </si>
  <si>
    <t>MINIMO</t>
  </si>
  <si>
    <t>ACA</t>
  </si>
  <si>
    <t>EL CENCERRO</t>
  </si>
  <si>
    <t>DON ATILIO</t>
  </si>
  <si>
    <t>SYNGENTA</t>
  </si>
  <si>
    <t>NIDERA</t>
  </si>
  <si>
    <t>INSTITUTO NACIONAL DE TECNOLOGIA AGOPECUARIA</t>
  </si>
  <si>
    <t>CULTIVARES TRADICIONALES</t>
  </si>
  <si>
    <t>RED NACIONAL DE CULTIVARES DE GIRASOL. 2019-2020</t>
  </si>
  <si>
    <t>BUCK</t>
  </si>
  <si>
    <t>LOCALIDAD: Manfredi</t>
  </si>
  <si>
    <t>FECHA DE SIEMBRA: 28/11/2019</t>
  </si>
  <si>
    <t>FUENTE: DANIEL ALVAREZ (INTA MANFREDI)</t>
  </si>
  <si>
    <t>CORREO ELECTRONICO: alvarez.daniel@inta.gob.ar</t>
  </si>
  <si>
    <t>KAUSAY3153CL</t>
  </si>
  <si>
    <t>BUCK355CL</t>
  </si>
  <si>
    <t>DK4045</t>
  </si>
  <si>
    <t>CHANÉCL</t>
  </si>
  <si>
    <t>ADV5304CL</t>
  </si>
  <si>
    <t>AYMARA</t>
  </si>
  <si>
    <t>DK4065</t>
  </si>
  <si>
    <t>CALCHAQUÍ</t>
  </si>
  <si>
    <t>ADV5500</t>
  </si>
  <si>
    <t>CACIQUE312CL</t>
  </si>
  <si>
    <t>FEBO817CL</t>
  </si>
  <si>
    <t>ACA887</t>
  </si>
  <si>
    <t>PROTON290</t>
  </si>
  <si>
    <t>P102CL</t>
  </si>
  <si>
    <t>CF202CL</t>
  </si>
  <si>
    <t>OLGA</t>
  </si>
  <si>
    <t>BUCK363CL</t>
  </si>
  <si>
    <t>RENEEE</t>
  </si>
  <si>
    <t>CACIQUE320CL</t>
  </si>
  <si>
    <t>Altura (cm)</t>
  </si>
  <si>
    <t>Rendimiento ajustado relativo</t>
  </si>
  <si>
    <t>KAUSAY</t>
  </si>
  <si>
    <t>ADVANTA</t>
  </si>
  <si>
    <t>PRODUSEM</t>
  </si>
  <si>
    <t>INTA</t>
  </si>
  <si>
    <t>BREVANT</t>
  </si>
  <si>
    <t>SALA SA (LOS ALGARROBOS)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</si>
</sst>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ourier New"/>
      <family val="3"/>
    </font>
    <font>
      <sz val="12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Fill="1"/>
    <xf numFmtId="2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abSelected="1" topLeftCell="A18" zoomScale="70" zoomScaleNormal="70" workbookViewId="0">
      <selection activeCell="A30" sqref="A30:B31"/>
    </sheetView>
  </sheetViews>
  <sheetFormatPr baseColWidth="10" defaultRowHeight="15" x14ac:dyDescent="0.25"/>
  <cols>
    <col min="1" max="1" width="25.5703125" style="12" customWidth="1"/>
    <col min="2" max="2" width="34.5703125" style="12" bestFit="1" customWidth="1"/>
    <col min="3" max="3" width="14.28515625" style="12" customWidth="1"/>
    <col min="4" max="4" width="13.5703125" style="12" customWidth="1"/>
    <col min="5" max="5" width="11.85546875" style="12" customWidth="1"/>
    <col min="6" max="6" width="13.7109375" style="12" customWidth="1"/>
    <col min="7" max="7" width="11.5703125" style="12" customWidth="1"/>
    <col min="8" max="8" width="18.140625" style="12" customWidth="1"/>
    <col min="9" max="9" width="10.42578125" style="12" customWidth="1"/>
    <col min="10" max="10" width="21" style="12" customWidth="1"/>
    <col min="11" max="12" width="19.7109375" style="12" customWidth="1"/>
  </cols>
  <sheetData>
    <row r="1" spans="1:13" x14ac:dyDescent="0.25">
      <c r="A1" s="11" t="s">
        <v>22</v>
      </c>
      <c r="B1" s="11"/>
      <c r="C1" s="11"/>
      <c r="D1" s="11"/>
      <c r="F1" s="1"/>
      <c r="G1" s="1" t="s">
        <v>20</v>
      </c>
      <c r="H1" s="1"/>
      <c r="I1" s="1"/>
      <c r="J1" s="1"/>
      <c r="K1" s="1"/>
      <c r="L1" s="1"/>
    </row>
    <row r="2" spans="1:13" x14ac:dyDescent="0.25">
      <c r="A2" s="11" t="s">
        <v>21</v>
      </c>
      <c r="B2" s="11"/>
      <c r="C2" s="11"/>
      <c r="D2" s="11"/>
      <c r="E2" s="2"/>
    </row>
    <row r="3" spans="1:13" x14ac:dyDescent="0.25">
      <c r="A3" s="11" t="s">
        <v>24</v>
      </c>
      <c r="B3" s="11"/>
      <c r="C3" s="11"/>
      <c r="D3" s="11"/>
      <c r="E3" s="2"/>
    </row>
    <row r="4" spans="1:13" x14ac:dyDescent="0.25">
      <c r="A4" s="13" t="s">
        <v>25</v>
      </c>
      <c r="B4" s="11"/>
      <c r="C4" s="11"/>
      <c r="D4" s="11"/>
    </row>
    <row r="5" spans="1:13" x14ac:dyDescent="0.25">
      <c r="A5" s="18" t="s">
        <v>26</v>
      </c>
      <c r="B5" s="18"/>
      <c r="C5" s="18"/>
      <c r="D5" s="11"/>
    </row>
    <row r="6" spans="1:13" x14ac:dyDescent="0.25">
      <c r="A6" s="18"/>
      <c r="B6" s="18"/>
      <c r="C6" s="18"/>
      <c r="D6" s="11"/>
    </row>
    <row r="7" spans="1:13" x14ac:dyDescent="0.25">
      <c r="A7" s="11" t="s">
        <v>27</v>
      </c>
      <c r="B7" s="11"/>
      <c r="C7" s="11"/>
      <c r="D7" s="11"/>
    </row>
    <row r="8" spans="1:13" x14ac:dyDescent="0.25">
      <c r="A8" s="11"/>
      <c r="B8" s="11"/>
      <c r="C8" s="11"/>
      <c r="D8" s="11"/>
    </row>
    <row r="9" spans="1:13" x14ac:dyDescent="0.25">
      <c r="A9" s="11"/>
      <c r="B9" s="11"/>
      <c r="C9" s="11"/>
    </row>
    <row r="10" spans="1:13" ht="47.25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47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48</v>
      </c>
      <c r="M10" s="15"/>
    </row>
    <row r="11" spans="1:13" ht="16.5" x14ac:dyDescent="0.25">
      <c r="A11" s="9" t="s">
        <v>39</v>
      </c>
      <c r="B11" s="9" t="s">
        <v>15</v>
      </c>
      <c r="C11" s="9">
        <v>59</v>
      </c>
      <c r="D11" s="9">
        <v>129</v>
      </c>
      <c r="E11" s="9">
        <v>155</v>
      </c>
      <c r="F11" s="9">
        <v>41703</v>
      </c>
      <c r="G11" s="5">
        <v>7.1</v>
      </c>
      <c r="H11" s="9">
        <v>3467</v>
      </c>
      <c r="I11" s="17">
        <v>48.77</v>
      </c>
      <c r="J11" s="17">
        <v>3959</v>
      </c>
      <c r="K11" s="5">
        <f t="shared" ref="K11:K31" si="0">+H11/$H$32</f>
        <v>0.96612261146496814</v>
      </c>
      <c r="L11" s="5">
        <f>+J11/$J$32</f>
        <v>0.95323213098213666</v>
      </c>
      <c r="M11" s="15"/>
    </row>
    <row r="12" spans="1:13" ht="16.5" x14ac:dyDescent="0.25">
      <c r="A12" s="9" t="s">
        <v>32</v>
      </c>
      <c r="B12" s="9" t="s">
        <v>50</v>
      </c>
      <c r="C12" s="9">
        <v>58</v>
      </c>
      <c r="D12" s="9">
        <v>128</v>
      </c>
      <c r="E12" s="9">
        <v>145</v>
      </c>
      <c r="F12" s="9">
        <v>44770</v>
      </c>
      <c r="G12" s="5">
        <v>6.4</v>
      </c>
      <c r="H12" s="9">
        <v>3945</v>
      </c>
      <c r="I12" s="17">
        <v>49.38</v>
      </c>
      <c r="J12" s="17">
        <v>4530</v>
      </c>
      <c r="K12" s="5">
        <f t="shared" si="0"/>
        <v>1.0993232484076434</v>
      </c>
      <c r="L12" s="5">
        <f t="shared" ref="L12:L31" si="1">+J12/$J$32</f>
        <v>1.0907152193354583</v>
      </c>
      <c r="M12" s="15"/>
    </row>
    <row r="13" spans="1:13" ht="16.5" x14ac:dyDescent="0.25">
      <c r="A13" s="9" t="s">
        <v>36</v>
      </c>
      <c r="B13" s="9" t="s">
        <v>50</v>
      </c>
      <c r="C13" s="9">
        <v>61</v>
      </c>
      <c r="D13" s="9">
        <v>126.5</v>
      </c>
      <c r="E13" s="9">
        <v>165</v>
      </c>
      <c r="F13" s="9">
        <v>45908</v>
      </c>
      <c r="G13" s="5">
        <v>6.4</v>
      </c>
      <c r="H13" s="9">
        <v>3599</v>
      </c>
      <c r="I13" s="17">
        <v>48.66</v>
      </c>
      <c r="J13" s="17">
        <v>4109</v>
      </c>
      <c r="K13" s="5">
        <f t="shared" si="0"/>
        <v>1.002906050955414</v>
      </c>
      <c r="L13" s="5">
        <f t="shared" si="1"/>
        <v>0.98934852897337699</v>
      </c>
      <c r="M13" s="15"/>
    </row>
    <row r="14" spans="1:13" ht="16.5" x14ac:dyDescent="0.25">
      <c r="A14" s="9" t="s">
        <v>33</v>
      </c>
      <c r="B14" s="9" t="s">
        <v>52</v>
      </c>
      <c r="C14" s="9">
        <v>60</v>
      </c>
      <c r="D14" s="9">
        <v>125.5</v>
      </c>
      <c r="E14" s="9">
        <v>160</v>
      </c>
      <c r="F14" s="9">
        <v>48496</v>
      </c>
      <c r="G14" s="5">
        <v>7</v>
      </c>
      <c r="H14" s="9">
        <v>3914</v>
      </c>
      <c r="I14" s="17">
        <v>45.39</v>
      </c>
      <c r="J14" s="17">
        <v>4165</v>
      </c>
      <c r="K14" s="5">
        <f t="shared" si="0"/>
        <v>1.0906847133757962</v>
      </c>
      <c r="L14" s="5">
        <f t="shared" si="1"/>
        <v>1.0028319842234401</v>
      </c>
      <c r="M14" s="15"/>
    </row>
    <row r="15" spans="1:13" ht="16.5" x14ac:dyDescent="0.25">
      <c r="A15" s="9" t="s">
        <v>29</v>
      </c>
      <c r="B15" s="9" t="s">
        <v>23</v>
      </c>
      <c r="C15" s="9">
        <v>58</v>
      </c>
      <c r="D15" s="9">
        <v>129</v>
      </c>
      <c r="E15" s="9">
        <v>135</v>
      </c>
      <c r="F15" s="9">
        <v>42953</v>
      </c>
      <c r="G15" s="5">
        <v>6.5</v>
      </c>
      <c r="H15" s="9">
        <v>4057</v>
      </c>
      <c r="I15" s="17">
        <v>51.58</v>
      </c>
      <c r="J15" s="17">
        <v>4817</v>
      </c>
      <c r="K15" s="5">
        <f t="shared" si="0"/>
        <v>1.1305334394904458</v>
      </c>
      <c r="L15" s="5">
        <f t="shared" si="1"/>
        <v>1.1598179274920315</v>
      </c>
      <c r="M15" s="15"/>
    </row>
    <row r="16" spans="1:13" ht="16.5" x14ac:dyDescent="0.25">
      <c r="A16" s="9" t="s">
        <v>44</v>
      </c>
      <c r="B16" s="9" t="s">
        <v>23</v>
      </c>
      <c r="C16" s="9">
        <v>59</v>
      </c>
      <c r="D16" s="9">
        <v>130</v>
      </c>
      <c r="E16" s="9">
        <v>140</v>
      </c>
      <c r="F16" s="9">
        <v>43951</v>
      </c>
      <c r="G16" s="5">
        <v>6.4</v>
      </c>
      <c r="H16" s="9">
        <v>3302</v>
      </c>
      <c r="I16" s="17">
        <v>51.97</v>
      </c>
      <c r="J16" s="17">
        <v>4015</v>
      </c>
      <c r="K16" s="5">
        <f t="shared" si="0"/>
        <v>0.92014331210191092</v>
      </c>
      <c r="L16" s="5">
        <f t="shared" si="1"/>
        <v>0.96671558623219978</v>
      </c>
      <c r="M16" s="15"/>
    </row>
    <row r="17" spans="1:13" ht="16.5" x14ac:dyDescent="0.25">
      <c r="A17" s="9" t="s">
        <v>37</v>
      </c>
      <c r="B17" s="9" t="s">
        <v>16</v>
      </c>
      <c r="C17" s="9">
        <v>56</v>
      </c>
      <c r="D17" s="9">
        <v>131</v>
      </c>
      <c r="E17" s="9">
        <v>130</v>
      </c>
      <c r="F17" s="9">
        <v>42667</v>
      </c>
      <c r="G17" s="5">
        <v>6.5</v>
      </c>
      <c r="H17" s="9">
        <v>3553</v>
      </c>
      <c r="I17" s="17">
        <v>49.84</v>
      </c>
      <c r="J17" s="17">
        <v>4098</v>
      </c>
      <c r="K17" s="5">
        <f t="shared" si="0"/>
        <v>0.99008757961783445</v>
      </c>
      <c r="L17" s="5">
        <f t="shared" si="1"/>
        <v>0.98669999312068601</v>
      </c>
      <c r="M17" s="15"/>
    </row>
    <row r="18" spans="1:13" ht="16.5" x14ac:dyDescent="0.25">
      <c r="A18" s="9" t="s">
        <v>46</v>
      </c>
      <c r="B18" s="9" t="s">
        <v>16</v>
      </c>
      <c r="C18" s="9">
        <v>56</v>
      </c>
      <c r="D18" s="9">
        <v>128</v>
      </c>
      <c r="E18" s="9">
        <v>130</v>
      </c>
      <c r="F18" s="9">
        <v>39605</v>
      </c>
      <c r="G18" s="5">
        <v>6.7</v>
      </c>
      <c r="H18" s="9">
        <v>3115</v>
      </c>
      <c r="I18" s="17">
        <v>49.85</v>
      </c>
      <c r="J18" s="17">
        <v>3608</v>
      </c>
      <c r="K18" s="5">
        <f t="shared" si="0"/>
        <v>0.86803343949044587</v>
      </c>
      <c r="L18" s="5">
        <f t="shared" si="1"/>
        <v>0.86871975968263426</v>
      </c>
      <c r="M18" s="15"/>
    </row>
    <row r="19" spans="1:13" ht="16.5" x14ac:dyDescent="0.25">
      <c r="A19" s="9" t="s">
        <v>35</v>
      </c>
      <c r="B19" s="9" t="s">
        <v>17</v>
      </c>
      <c r="C19" s="9">
        <v>59</v>
      </c>
      <c r="D19" s="9">
        <v>128</v>
      </c>
      <c r="E19" s="9">
        <v>155</v>
      </c>
      <c r="F19" s="9">
        <v>42202</v>
      </c>
      <c r="G19" s="5">
        <v>6.7</v>
      </c>
      <c r="H19" s="9">
        <v>3678</v>
      </c>
      <c r="I19" s="17">
        <v>56.79</v>
      </c>
      <c r="J19" s="17">
        <v>4781</v>
      </c>
      <c r="K19" s="5">
        <f t="shared" si="0"/>
        <v>1.0249203821656052</v>
      </c>
      <c r="L19" s="5">
        <f t="shared" si="1"/>
        <v>1.1511499919741337</v>
      </c>
      <c r="M19" s="15"/>
    </row>
    <row r="20" spans="1:13" ht="16.5" x14ac:dyDescent="0.25">
      <c r="A20" s="9" t="s">
        <v>42</v>
      </c>
      <c r="B20" s="9" t="s">
        <v>50</v>
      </c>
      <c r="C20" s="9">
        <v>56</v>
      </c>
      <c r="D20" s="9">
        <v>131</v>
      </c>
      <c r="E20" s="9">
        <v>145</v>
      </c>
      <c r="F20" s="9">
        <v>38069</v>
      </c>
      <c r="G20" s="5">
        <v>6.6</v>
      </c>
      <c r="H20" s="9">
        <v>3324</v>
      </c>
      <c r="I20" s="17">
        <v>49.68</v>
      </c>
      <c r="J20" s="17">
        <v>3823</v>
      </c>
      <c r="K20" s="5">
        <f t="shared" si="0"/>
        <v>0.92627388535031852</v>
      </c>
      <c r="L20" s="5">
        <f t="shared" si="1"/>
        <v>0.92048659680341205</v>
      </c>
      <c r="M20" s="15"/>
    </row>
    <row r="21" spans="1:13" ht="16.5" x14ac:dyDescent="0.25">
      <c r="A21" s="9" t="s">
        <v>31</v>
      </c>
      <c r="B21" s="9" t="s">
        <v>17</v>
      </c>
      <c r="C21" s="9">
        <v>60</v>
      </c>
      <c r="D21" s="9">
        <v>125</v>
      </c>
      <c r="E21" s="9">
        <v>150</v>
      </c>
      <c r="F21" s="9">
        <v>39362</v>
      </c>
      <c r="G21" s="5">
        <v>6.5</v>
      </c>
      <c r="H21" s="9">
        <v>3969</v>
      </c>
      <c r="I21" s="17">
        <v>42.45</v>
      </c>
      <c r="J21" s="17">
        <v>4008</v>
      </c>
      <c r="K21" s="5">
        <f t="shared" si="0"/>
        <v>1.1060111464968154</v>
      </c>
      <c r="L21" s="5">
        <f t="shared" si="1"/>
        <v>0.96503015432594186</v>
      </c>
      <c r="M21" s="15"/>
    </row>
    <row r="22" spans="1:13" ht="16.5" x14ac:dyDescent="0.25">
      <c r="A22" s="9" t="s">
        <v>30</v>
      </c>
      <c r="B22" s="9" t="s">
        <v>18</v>
      </c>
      <c r="C22" s="9">
        <v>59</v>
      </c>
      <c r="D22" s="9">
        <v>131</v>
      </c>
      <c r="E22" s="9">
        <v>135</v>
      </c>
      <c r="F22" s="9">
        <v>48166</v>
      </c>
      <c r="G22" s="5">
        <v>6.9</v>
      </c>
      <c r="H22" s="9">
        <v>4002</v>
      </c>
      <c r="I22" s="17">
        <v>45.48</v>
      </c>
      <c r="J22" s="17">
        <v>4269</v>
      </c>
      <c r="K22" s="5">
        <f t="shared" si="0"/>
        <v>1.1152070063694268</v>
      </c>
      <c r="L22" s="5">
        <f t="shared" si="1"/>
        <v>1.0278726868307</v>
      </c>
      <c r="M22" s="15"/>
    </row>
    <row r="23" spans="1:13" ht="16.5" x14ac:dyDescent="0.25">
      <c r="A23" s="9" t="s">
        <v>34</v>
      </c>
      <c r="B23" s="9" t="s">
        <v>18</v>
      </c>
      <c r="C23" s="9">
        <v>60</v>
      </c>
      <c r="D23" s="9">
        <v>125</v>
      </c>
      <c r="E23" s="9">
        <v>160</v>
      </c>
      <c r="F23" s="9">
        <v>36712</v>
      </c>
      <c r="G23" s="5">
        <v>6.7</v>
      </c>
      <c r="H23" s="9">
        <v>3694</v>
      </c>
      <c r="I23" s="17">
        <v>55.83</v>
      </c>
      <c r="J23" s="17">
        <v>4668</v>
      </c>
      <c r="K23" s="5">
        <f t="shared" si="0"/>
        <v>1.0293789808917198</v>
      </c>
      <c r="L23" s="5">
        <f t="shared" si="1"/>
        <v>1.1239423054873994</v>
      </c>
      <c r="M23" s="15"/>
    </row>
    <row r="24" spans="1:13" ht="16.5" x14ac:dyDescent="0.25">
      <c r="A24" s="9" t="s">
        <v>38</v>
      </c>
      <c r="B24" s="10" t="s">
        <v>54</v>
      </c>
      <c r="C24" s="9">
        <v>57</v>
      </c>
      <c r="D24" s="9">
        <v>130</v>
      </c>
      <c r="E24" s="9">
        <v>135</v>
      </c>
      <c r="F24" s="9">
        <v>40995</v>
      </c>
      <c r="G24" s="5">
        <v>6.7</v>
      </c>
      <c r="H24" s="9">
        <v>3550</v>
      </c>
      <c r="I24" s="17">
        <v>50.87</v>
      </c>
      <c r="J24" s="17">
        <v>4180</v>
      </c>
      <c r="K24" s="5">
        <f t="shared" si="0"/>
        <v>0.98925159235668791</v>
      </c>
      <c r="L24" s="5">
        <f t="shared" si="1"/>
        <v>1.006443624022564</v>
      </c>
      <c r="M24" s="15"/>
    </row>
    <row r="25" spans="1:13" ht="16.5" x14ac:dyDescent="0.25">
      <c r="A25" s="9" t="s">
        <v>28</v>
      </c>
      <c r="B25" s="9" t="s">
        <v>49</v>
      </c>
      <c r="C25" s="9">
        <v>56</v>
      </c>
      <c r="D25" s="9">
        <v>128</v>
      </c>
      <c r="E25" s="9">
        <v>150</v>
      </c>
      <c r="F25" s="9">
        <v>40259</v>
      </c>
      <c r="G25" s="5">
        <v>7.1</v>
      </c>
      <c r="H25" s="9">
        <v>4229</v>
      </c>
      <c r="I25" s="17">
        <v>45.67</v>
      </c>
      <c r="J25" s="17">
        <v>4540</v>
      </c>
      <c r="K25" s="5">
        <f t="shared" si="0"/>
        <v>1.1784633757961784</v>
      </c>
      <c r="L25" s="5">
        <f t="shared" si="1"/>
        <v>1.0931229792015409</v>
      </c>
      <c r="M25" s="15"/>
    </row>
    <row r="26" spans="1:13" ht="16.5" x14ac:dyDescent="0.25">
      <c r="A26" s="9" t="s">
        <v>43</v>
      </c>
      <c r="B26" s="9" t="s">
        <v>53</v>
      </c>
      <c r="C26" s="9">
        <v>58</v>
      </c>
      <c r="D26" s="9">
        <v>129</v>
      </c>
      <c r="E26" s="9">
        <v>155</v>
      </c>
      <c r="F26" s="9">
        <v>45656</v>
      </c>
      <c r="G26" s="5">
        <v>6.4</v>
      </c>
      <c r="H26" s="9">
        <v>3306</v>
      </c>
      <c r="I26" s="17">
        <v>56.5</v>
      </c>
      <c r="J26" s="17">
        <v>4262</v>
      </c>
      <c r="K26" s="5">
        <f t="shared" si="0"/>
        <v>0.92125796178343955</v>
      </c>
      <c r="L26" s="5">
        <f t="shared" si="1"/>
        <v>1.0261872549244422</v>
      </c>
      <c r="M26" s="15"/>
    </row>
    <row r="27" spans="1:13" ht="16.5" x14ac:dyDescent="0.25">
      <c r="A27" s="9" t="s">
        <v>41</v>
      </c>
      <c r="B27" s="9" t="s">
        <v>19</v>
      </c>
      <c r="C27" s="9">
        <v>57</v>
      </c>
      <c r="D27" s="9">
        <v>126.5</v>
      </c>
      <c r="E27" s="9">
        <v>135</v>
      </c>
      <c r="F27" s="9">
        <v>33199</v>
      </c>
      <c r="G27" s="5">
        <v>6.7</v>
      </c>
      <c r="H27" s="9">
        <v>3350</v>
      </c>
      <c r="I27" s="17">
        <v>49.4</v>
      </c>
      <c r="J27" s="17">
        <v>3834</v>
      </c>
      <c r="K27" s="5">
        <f t="shared" si="0"/>
        <v>0.93351910828025486</v>
      </c>
      <c r="L27" s="5">
        <f t="shared" si="1"/>
        <v>0.92313513265610303</v>
      </c>
      <c r="M27" s="15"/>
    </row>
    <row r="28" spans="1:13" ht="16.5" x14ac:dyDescent="0.25">
      <c r="A28" s="9" t="s">
        <v>40</v>
      </c>
      <c r="B28" s="9" t="s">
        <v>51</v>
      </c>
      <c r="C28" s="9">
        <v>58</v>
      </c>
      <c r="D28" s="9">
        <v>130</v>
      </c>
      <c r="E28" s="9">
        <v>145</v>
      </c>
      <c r="F28" s="9">
        <v>32186</v>
      </c>
      <c r="G28" s="5">
        <v>6.8</v>
      </c>
      <c r="H28" s="9">
        <v>3454</v>
      </c>
      <c r="I28" s="17">
        <v>47.22</v>
      </c>
      <c r="J28" s="17">
        <v>3813</v>
      </c>
      <c r="K28" s="5">
        <f t="shared" si="0"/>
        <v>0.96250000000000002</v>
      </c>
      <c r="L28" s="5">
        <f t="shared" si="1"/>
        <v>0.91807883693732939</v>
      </c>
      <c r="M28" s="15"/>
    </row>
    <row r="29" spans="1:13" ht="16.5" x14ac:dyDescent="0.25">
      <c r="A29" s="9" t="s">
        <v>45</v>
      </c>
      <c r="B29" s="9" t="s">
        <v>53</v>
      </c>
      <c r="C29" s="9">
        <v>57</v>
      </c>
      <c r="D29" s="9">
        <v>126.5</v>
      </c>
      <c r="E29" s="9">
        <v>130</v>
      </c>
      <c r="F29" s="9">
        <v>42957</v>
      </c>
      <c r="G29" s="5">
        <v>6.5</v>
      </c>
      <c r="H29" s="9">
        <v>3271</v>
      </c>
      <c r="I29" s="17">
        <v>52.47</v>
      </c>
      <c r="J29" s="17">
        <v>3963</v>
      </c>
      <c r="K29" s="5">
        <f t="shared" si="0"/>
        <v>0.91150477707006372</v>
      </c>
      <c r="L29" s="5">
        <f t="shared" si="1"/>
        <v>0.95419523492856972</v>
      </c>
      <c r="M29" s="15"/>
    </row>
    <row r="30" spans="1:13" ht="16.5" x14ac:dyDescent="0.25">
      <c r="A30" s="9"/>
      <c r="B30" s="9"/>
      <c r="C30" s="9">
        <v>58</v>
      </c>
      <c r="D30" s="9">
        <v>128.5</v>
      </c>
      <c r="E30" s="9">
        <v>135</v>
      </c>
      <c r="F30" s="9">
        <v>44459</v>
      </c>
      <c r="G30" s="5">
        <v>6.4</v>
      </c>
      <c r="H30" s="9">
        <v>3181</v>
      </c>
      <c r="I30" s="17">
        <v>51.5</v>
      </c>
      <c r="J30" s="17">
        <v>3776</v>
      </c>
      <c r="K30" s="5">
        <f t="shared" si="0"/>
        <v>0.88642515923566878</v>
      </c>
      <c r="L30" s="5">
        <f t="shared" si="1"/>
        <v>0.90917012543282349</v>
      </c>
      <c r="M30" s="15"/>
    </row>
    <row r="31" spans="1:13" ht="16.5" x14ac:dyDescent="0.25">
      <c r="A31" s="9"/>
      <c r="B31" s="9"/>
      <c r="C31" s="9">
        <v>57</v>
      </c>
      <c r="D31" s="9">
        <v>126.5</v>
      </c>
      <c r="E31" s="9">
        <v>125</v>
      </c>
      <c r="F31" s="9">
        <v>44023</v>
      </c>
      <c r="G31" s="5">
        <v>6.6</v>
      </c>
      <c r="H31" s="9">
        <v>3400</v>
      </c>
      <c r="I31" s="17">
        <v>50.82</v>
      </c>
      <c r="J31" s="17">
        <v>4000</v>
      </c>
      <c r="K31" s="5">
        <f t="shared" si="0"/>
        <v>0.94745222929936312</v>
      </c>
      <c r="L31" s="5">
        <f t="shared" si="1"/>
        <v>0.96310394643307573</v>
      </c>
      <c r="M31" s="15"/>
    </row>
    <row r="32" spans="1:13" ht="15.75" x14ac:dyDescent="0.25">
      <c r="B32" s="6" t="s">
        <v>10</v>
      </c>
      <c r="C32" s="7">
        <f t="shared" ref="C32:H32" si="2">+AVERAGE(C11:C31)</f>
        <v>58.047619047619051</v>
      </c>
      <c r="D32" s="7">
        <f t="shared" si="2"/>
        <v>128.1904761904762</v>
      </c>
      <c r="E32" s="7">
        <f t="shared" si="2"/>
        <v>143.57142857142858</v>
      </c>
      <c r="F32" s="7">
        <f t="shared" si="2"/>
        <v>41823.714285714283</v>
      </c>
      <c r="G32" s="7">
        <f t="shared" si="2"/>
        <v>6.6476190476190471</v>
      </c>
      <c r="H32" s="7">
        <f t="shared" si="2"/>
        <v>3588.5714285714284</v>
      </c>
      <c r="I32" s="7">
        <f t="shared" ref="I32:J32" si="3">+AVERAGE(I11:I31)</f>
        <v>50.005714285714291</v>
      </c>
      <c r="J32" s="7">
        <f t="shared" si="3"/>
        <v>4153.2380952380954</v>
      </c>
      <c r="K32" s="14">
        <f>+AVERAGE(K11:K31)</f>
        <v>0.99999999999999978</v>
      </c>
      <c r="L32" s="14">
        <f>+AVERAGE(L11:L31)</f>
        <v>0.99999999999999978</v>
      </c>
      <c r="M32" s="16"/>
    </row>
    <row r="33" spans="2:13" ht="16.5" x14ac:dyDescent="0.25">
      <c r="B33" s="3" t="s">
        <v>11</v>
      </c>
      <c r="C33" s="8"/>
      <c r="D33" s="8"/>
      <c r="E33" s="8"/>
      <c r="F33" s="8"/>
      <c r="G33" s="8"/>
      <c r="H33" s="8">
        <v>11</v>
      </c>
      <c r="I33" s="8"/>
      <c r="J33" s="8"/>
      <c r="K33" s="14"/>
      <c r="L33" s="14"/>
      <c r="M33" s="15"/>
    </row>
    <row r="34" spans="2:13" ht="16.5" x14ac:dyDescent="0.25">
      <c r="B34" s="3" t="s">
        <v>12</v>
      </c>
      <c r="C34" s="8"/>
      <c r="D34" s="8"/>
      <c r="E34" s="8"/>
      <c r="F34" s="8"/>
      <c r="G34" s="8"/>
      <c r="H34" s="8">
        <v>555</v>
      </c>
      <c r="I34" s="9"/>
      <c r="J34" s="17">
        <v>10.4</v>
      </c>
      <c r="K34" s="14"/>
      <c r="L34" s="14"/>
      <c r="M34" s="15"/>
    </row>
    <row r="35" spans="2:13" ht="16.5" x14ac:dyDescent="0.25">
      <c r="B35" s="3" t="s">
        <v>13</v>
      </c>
      <c r="C35" s="7">
        <f t="shared" ref="C35:L35" si="4">+MAX(C11:C31)</f>
        <v>61</v>
      </c>
      <c r="D35" s="7">
        <f t="shared" si="4"/>
        <v>131</v>
      </c>
      <c r="E35" s="7">
        <f t="shared" si="4"/>
        <v>165</v>
      </c>
      <c r="F35" s="7">
        <f t="shared" si="4"/>
        <v>48496</v>
      </c>
      <c r="G35" s="7">
        <f t="shared" si="4"/>
        <v>7.1</v>
      </c>
      <c r="H35" s="7">
        <f t="shared" si="4"/>
        <v>4229</v>
      </c>
      <c r="I35" s="7">
        <f t="shared" si="4"/>
        <v>56.79</v>
      </c>
      <c r="J35" s="7">
        <f t="shared" si="4"/>
        <v>4817</v>
      </c>
      <c r="K35" s="14">
        <f t="shared" si="4"/>
        <v>1.1784633757961784</v>
      </c>
      <c r="L35" s="14">
        <f t="shared" si="4"/>
        <v>1.1598179274920315</v>
      </c>
      <c r="M35" s="15"/>
    </row>
    <row r="36" spans="2:13" ht="16.5" x14ac:dyDescent="0.25">
      <c r="B36" s="3" t="s">
        <v>14</v>
      </c>
      <c r="C36" s="7">
        <f t="shared" ref="C36:L36" si="5">+MIN(C11:C31)</f>
        <v>56</v>
      </c>
      <c r="D36" s="7">
        <f t="shared" si="5"/>
        <v>125</v>
      </c>
      <c r="E36" s="7">
        <f t="shared" si="5"/>
        <v>125</v>
      </c>
      <c r="F36" s="7">
        <f t="shared" si="5"/>
        <v>32186</v>
      </c>
      <c r="G36" s="7">
        <f t="shared" si="5"/>
        <v>6.4</v>
      </c>
      <c r="H36" s="7">
        <f t="shared" si="5"/>
        <v>3115</v>
      </c>
      <c r="I36" s="7">
        <f t="shared" si="5"/>
        <v>42.45</v>
      </c>
      <c r="J36" s="7">
        <f t="shared" si="5"/>
        <v>3608</v>
      </c>
      <c r="K36" s="14">
        <f t="shared" si="5"/>
        <v>0.86803343949044587</v>
      </c>
      <c r="L36" s="14">
        <f t="shared" si="5"/>
        <v>0.86871975968263426</v>
      </c>
      <c r="M36" s="15"/>
    </row>
  </sheetData>
  <sortState ref="A11:K31">
    <sortCondition ref="A31"/>
  </sortState>
  <mergeCells count="1">
    <mergeCell ref="A5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Manfredi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Zuil</dc:creator>
  <cp:lastModifiedBy>Res</cp:lastModifiedBy>
  <cp:lastPrinted>2018-01-25T18:22:15Z</cp:lastPrinted>
  <dcterms:created xsi:type="dcterms:W3CDTF">2018-01-25T18:13:45Z</dcterms:created>
  <dcterms:modified xsi:type="dcterms:W3CDTF">2020-08-27T21:22:36Z</dcterms:modified>
</cp:coreProperties>
</file>